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ne\1 A.         Hovedarkiv CPF ORGINAL\4. ÅRSMØTE 2020\1. ENDELIGE DOKUMENTER\"/>
    </mc:Choice>
  </mc:AlternateContent>
  <xr:revisionPtr revIDLastSave="0" documentId="13_ncr:1_{3CCEAEB4-255C-44DE-8ED8-5DE0B3536A5C}" xr6:coauthVersionLast="45" xr6:coauthVersionMax="45" xr10:uidLastSave="{00000000-0000-0000-0000-000000000000}"/>
  <bookViews>
    <workbookView xWindow="-620" yWindow="380" windowWidth="14400" windowHeight="7360" xr2:uid="{00000000-000D-0000-FFFF-FFFF00000000}"/>
  </bookViews>
  <sheets>
    <sheet name="Aktivitetsregnskap" sheetId="3" r:id="rId1"/>
  </sheets>
  <definedNames>
    <definedName name="_xlnm.Print_Area" localSheetId="0">Aktivitetsregnskap!$A$1:$F$104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1" i="3" l="1"/>
  <c r="C84" i="3" s="1"/>
  <c r="C38" i="3"/>
  <c r="D38" i="3"/>
  <c r="C18" i="3"/>
  <c r="D18" i="3"/>
  <c r="C42" i="3" l="1"/>
  <c r="D42" i="3"/>
  <c r="D86" i="3" s="1"/>
  <c r="C86" i="3"/>
  <c r="F18" i="3" l="1"/>
  <c r="E103" i="3" l="1"/>
  <c r="F82" i="3"/>
  <c r="E82" i="3"/>
  <c r="E61" i="3"/>
  <c r="E71" i="3"/>
  <c r="E37" i="3"/>
  <c r="E30" i="3"/>
  <c r="E18" i="3"/>
  <c r="E38" i="3" l="1"/>
  <c r="E84" i="3"/>
  <c r="F71" i="3"/>
  <c r="E86" i="3" l="1"/>
  <c r="F61" i="3"/>
  <c r="F30" i="3"/>
  <c r="F48" i="3" l="1"/>
  <c r="E56" i="3" l="1"/>
  <c r="E47" i="3"/>
  <c r="F24" i="3"/>
  <c r="F56" i="3" l="1"/>
  <c r="F37" i="3"/>
  <c r="F76" i="3"/>
  <c r="F84" i="3" l="1"/>
  <c r="F38" i="3"/>
  <c r="F86" i="3" l="1"/>
</calcChain>
</file>

<file path=xl/sharedStrings.xml><?xml version="1.0" encoding="utf-8"?>
<sst xmlns="http://schemas.openxmlformats.org/spreadsheetml/2006/main" count="79" uniqueCount="63">
  <si>
    <t>Sum inntekter</t>
  </si>
  <si>
    <t>Tilskudd CP-foreningen</t>
  </si>
  <si>
    <t>Styrehonorar</t>
  </si>
  <si>
    <t>Reiseutgifter</t>
  </si>
  <si>
    <t>Renteinntekter</t>
  </si>
  <si>
    <t>Regnskap</t>
  </si>
  <si>
    <t>Anskaffede midler</t>
  </si>
  <si>
    <t>Medlemskontingent</t>
  </si>
  <si>
    <t>Tilskudd</t>
  </si>
  <si>
    <t>Offentlige tilskudd</t>
  </si>
  <si>
    <t>Sum</t>
  </si>
  <si>
    <t>Innsamlede midler og gaver</t>
  </si>
  <si>
    <t>Gaver</t>
  </si>
  <si>
    <t>Opptjente inntekter fra aktiviteter fordelt på</t>
  </si>
  <si>
    <t>aktiviteter som oppfyller CP-foreningens formål</t>
  </si>
  <si>
    <t>Aktiviteter som skaper inntekter</t>
  </si>
  <si>
    <t>Finans og investeringsinntekter</t>
  </si>
  <si>
    <t>Side 1</t>
  </si>
  <si>
    <t>Forbrukte midler</t>
  </si>
  <si>
    <t>Kostnader til formål</t>
  </si>
  <si>
    <t>Gaver, tilskudd, bevilgninger til oppfyllelse av CP-foreningens formål</t>
  </si>
  <si>
    <t>Kostnader til aktiviteter som oppfyller formålet</t>
  </si>
  <si>
    <t>Administrasjonskostnader</t>
  </si>
  <si>
    <t>Andre administrative kostnader</t>
  </si>
  <si>
    <t>Finanskostnader</t>
  </si>
  <si>
    <t>Annen rentekostnad</t>
  </si>
  <si>
    <t>Annen finanskostnad</t>
  </si>
  <si>
    <t>Sum forbrukte midler</t>
  </si>
  <si>
    <t>Årets aktivitetsresultat</t>
  </si>
  <si>
    <t>Side 2</t>
  </si>
  <si>
    <t>Kontingenter</t>
  </si>
  <si>
    <t>Styrekostnader</t>
  </si>
  <si>
    <t>Budsjett</t>
  </si>
  <si>
    <t>Feriestøtte til medlemmer</t>
  </si>
  <si>
    <t>Grasrotandel</t>
  </si>
  <si>
    <t>Porto</t>
  </si>
  <si>
    <t>Verdiøkning finaniselle omløpsmidler</t>
  </si>
  <si>
    <t>MVA kompensasjon</t>
  </si>
  <si>
    <t>Egne arrangementer</t>
  </si>
  <si>
    <t>Cerebral Parese-foreningen, avd. Buskerud</t>
  </si>
  <si>
    <t>2018</t>
  </si>
  <si>
    <t>Årsmøte</t>
  </si>
  <si>
    <t>Landsmøtekostnad</t>
  </si>
  <si>
    <t>Noter</t>
  </si>
  <si>
    <t>Andre poster fra gammelt oppsett</t>
  </si>
  <si>
    <t>Honorar regnskap</t>
  </si>
  <si>
    <t>cp-konferansen (deltageravgift)</t>
  </si>
  <si>
    <t>Reg. Brønnøysund</t>
  </si>
  <si>
    <t>Storsamling (deltageravgift)</t>
  </si>
  <si>
    <t>Kontorkostnad</t>
  </si>
  <si>
    <t>Verdireduksjon markesbaserte finansielle omløpsmidler</t>
  </si>
  <si>
    <t>Kurs</t>
  </si>
  <si>
    <t>2019</t>
  </si>
  <si>
    <t>Note 2) Andre administrative kostnader</t>
  </si>
  <si>
    <t>Budsjett 19</t>
  </si>
  <si>
    <t>Regnskap 18</t>
  </si>
  <si>
    <t xml:space="preserve">Budsjett </t>
  </si>
  <si>
    <t>2020</t>
  </si>
  <si>
    <t>Andre tilskudd</t>
  </si>
  <si>
    <t>Andre inntekter</t>
  </si>
  <si>
    <t>BUDSJETT</t>
  </si>
  <si>
    <t>BUDSJETT 2020</t>
  </si>
  <si>
    <t>Egenandeler medlemsarr.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</si>
</sst>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(* #,##0.00_);_(* \(#,##0.00\);_(* &quot;-&quot;??_);_(@_)"/>
    <numFmt numFmtId="166" formatCode="_(* #,##0_);_(* \(#,##0\);_(* &quot;-&quot;??_);_(@_)"/>
    <numFmt numFmtId="167" formatCode="0.0\ %"/>
    <numFmt numFmtId="168" formatCode="_ * #,##0_ ;_ * \-#,##0_ ;_ * &quot;-&quot;??_ ;_ @_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6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b/>
      <u/>
      <sz val="12"/>
      <name val="Arial"/>
      <family val="2"/>
    </font>
    <font>
      <b/>
      <i/>
      <sz val="12"/>
      <name val="Arial"/>
      <family val="2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44">
    <xf numFmtId="0" fontId="0" fillId="0" borderId="0" xfId="0"/>
    <xf numFmtId="164" fontId="0" fillId="0" borderId="0" xfId="1" applyFont="1"/>
    <xf numFmtId="0" fontId="2" fillId="0" borderId="0" xfId="0" applyFont="1"/>
    <xf numFmtId="166" fontId="0" fillId="0" borderId="0" xfId="1" applyNumberFormat="1" applyFont="1"/>
    <xf numFmtId="165" fontId="0" fillId="0" borderId="0" xfId="1" applyNumberFormat="1" applyFont="1"/>
    <xf numFmtId="0" fontId="3" fillId="0" borderId="4" xfId="0" applyFont="1" applyBorder="1"/>
    <xf numFmtId="0" fontId="5" fillId="0" borderId="4" xfId="0" applyFont="1" applyBorder="1"/>
    <xf numFmtId="165" fontId="5" fillId="0" borderId="0" xfId="1" applyNumberFormat="1" applyFont="1"/>
    <xf numFmtId="0" fontId="5" fillId="0" borderId="0" xfId="0" applyFont="1"/>
    <xf numFmtId="10" fontId="5" fillId="0" borderId="0" xfId="2" applyNumberFormat="1" applyFont="1"/>
    <xf numFmtId="3" fontId="5" fillId="0" borderId="5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3" fillId="2" borderId="1" xfId="0" applyFont="1" applyFill="1" applyBorder="1"/>
    <xf numFmtId="0" fontId="3" fillId="2" borderId="2" xfId="0" applyFont="1" applyFill="1" applyBorder="1"/>
    <xf numFmtId="3" fontId="3" fillId="2" borderId="3" xfId="0" applyNumberFormat="1" applyFont="1" applyFill="1" applyBorder="1" applyAlignment="1">
      <alignment horizontal="right"/>
    </xf>
    <xf numFmtId="166" fontId="5" fillId="0" borderId="0" xfId="1" applyNumberFormat="1" applyFont="1"/>
    <xf numFmtId="166" fontId="1" fillId="0" borderId="0" xfId="1" applyNumberFormat="1"/>
    <xf numFmtId="165" fontId="1" fillId="0" borderId="0" xfId="1" applyNumberFormat="1"/>
    <xf numFmtId="168" fontId="5" fillId="0" borderId="0" xfId="1" applyNumberFormat="1" applyFont="1"/>
    <xf numFmtId="168" fontId="5" fillId="0" borderId="5" xfId="1" applyNumberFormat="1" applyFont="1" applyBorder="1"/>
    <xf numFmtId="3" fontId="5" fillId="0" borderId="0" xfId="1" applyNumberFormat="1" applyFont="1"/>
    <xf numFmtId="3" fontId="5" fillId="0" borderId="5" xfId="1" applyNumberFormat="1" applyFont="1" applyBorder="1"/>
    <xf numFmtId="0" fontId="0" fillId="0" borderId="9" xfId="0" applyBorder="1"/>
    <xf numFmtId="0" fontId="0" fillId="0" borderId="6" xfId="0" applyBorder="1"/>
    <xf numFmtId="0" fontId="0" fillId="0" borderId="7" xfId="0" applyBorder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wrapText="1"/>
    </xf>
    <xf numFmtId="0" fontId="3" fillId="3" borderId="1" xfId="0" applyFont="1" applyFill="1" applyBorder="1"/>
    <xf numFmtId="0" fontId="3" fillId="3" borderId="2" xfId="0" applyFont="1" applyFill="1" applyBorder="1"/>
    <xf numFmtId="0" fontId="8" fillId="3" borderId="0" xfId="0" applyFont="1" applyFill="1"/>
    <xf numFmtId="166" fontId="0" fillId="3" borderId="6" xfId="1" applyNumberFormat="1" applyFont="1" applyFill="1" applyBorder="1"/>
    <xf numFmtId="165" fontId="0" fillId="3" borderId="6" xfId="1" applyNumberFormat="1" applyFont="1" applyFill="1" applyBorder="1"/>
    <xf numFmtId="0" fontId="0" fillId="3" borderId="6" xfId="0" applyFill="1" applyBorder="1"/>
    <xf numFmtId="3" fontId="3" fillId="3" borderId="2" xfId="0" applyNumberFormat="1" applyFont="1" applyFill="1" applyBorder="1" applyAlignment="1">
      <alignment horizontal="right"/>
    </xf>
    <xf numFmtId="0" fontId="0" fillId="0" borderId="11" xfId="0" applyBorder="1"/>
    <xf numFmtId="0" fontId="10" fillId="0" borderId="0" xfId="0" applyFont="1"/>
    <xf numFmtId="0" fontId="2" fillId="0" borderId="4" xfId="0" applyFont="1" applyBorder="1"/>
    <xf numFmtId="0" fontId="2" fillId="0" borderId="5" xfId="0" applyFont="1" applyBorder="1"/>
    <xf numFmtId="0" fontId="11" fillId="0" borderId="0" xfId="0" applyFont="1"/>
    <xf numFmtId="166" fontId="2" fillId="0" borderId="0" xfId="1" applyNumberFormat="1" applyFont="1"/>
    <xf numFmtId="165" fontId="2" fillId="0" borderId="0" xfId="1" applyNumberFormat="1" applyFont="1"/>
    <xf numFmtId="0" fontId="7" fillId="0" borderId="4" xfId="0" applyFont="1" applyBorder="1"/>
    <xf numFmtId="0" fontId="7" fillId="0" borderId="0" xfId="0" applyFont="1" applyAlignment="1">
      <alignment horizontal="left" wrapText="1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right"/>
    </xf>
    <xf numFmtId="0" fontId="13" fillId="0" borderId="0" xfId="0" applyFont="1"/>
    <xf numFmtId="166" fontId="13" fillId="0" borderId="0" xfId="1" applyNumberFormat="1" applyFont="1"/>
    <xf numFmtId="165" fontId="13" fillId="0" borderId="0" xfId="1" applyNumberFormat="1" applyFont="1"/>
    <xf numFmtId="0" fontId="12" fillId="0" borderId="4" xfId="0" applyFont="1" applyBorder="1"/>
    <xf numFmtId="49" fontId="12" fillId="0" borderId="0" xfId="0" applyNumberFormat="1" applyFont="1" applyAlignment="1">
      <alignment horizontal="center"/>
    </xf>
    <xf numFmtId="14" fontId="12" fillId="0" borderId="5" xfId="0" applyNumberFormat="1" applyFont="1" applyBorder="1"/>
    <xf numFmtId="168" fontId="7" fillId="0" borderId="0" xfId="1" applyNumberFormat="1" applyFont="1"/>
    <xf numFmtId="168" fontId="7" fillId="0" borderId="5" xfId="1" applyNumberFormat="1" applyFont="1" applyBorder="1"/>
    <xf numFmtId="0" fontId="14" fillId="0" borderId="4" xfId="0" applyFont="1" applyBorder="1"/>
    <xf numFmtId="3" fontId="12" fillId="0" borderId="6" xfId="1" applyNumberFormat="1" applyFont="1" applyBorder="1"/>
    <xf numFmtId="3" fontId="12" fillId="0" borderId="7" xfId="1" applyNumberFormat="1" applyFont="1" applyBorder="1"/>
    <xf numFmtId="3" fontId="7" fillId="0" borderId="0" xfId="1" applyNumberFormat="1" applyFont="1"/>
    <xf numFmtId="3" fontId="7" fillId="0" borderId="5" xfId="1" applyNumberFormat="1" applyFont="1" applyBorder="1"/>
    <xf numFmtId="3" fontId="12" fillId="0" borderId="2" xfId="1" applyNumberFormat="1" applyFont="1" applyBorder="1"/>
    <xf numFmtId="3" fontId="12" fillId="0" borderId="3" xfId="1" applyNumberFormat="1" applyFont="1" applyBorder="1"/>
    <xf numFmtId="0" fontId="12" fillId="0" borderId="0" xfId="0" applyFont="1"/>
    <xf numFmtId="166" fontId="12" fillId="0" borderId="0" xfId="1" applyNumberFormat="1" applyFont="1"/>
    <xf numFmtId="165" fontId="12" fillId="0" borderId="0" xfId="1" applyNumberFormat="1" applyFont="1"/>
    <xf numFmtId="3" fontId="12" fillId="0" borderId="0" xfId="1" applyNumberFormat="1" applyFont="1"/>
    <xf numFmtId="3" fontId="12" fillId="0" borderId="5" xfId="1" applyNumberFormat="1" applyFont="1" applyBorder="1"/>
    <xf numFmtId="0" fontId="13" fillId="0" borderId="4" xfId="0" applyFont="1" applyBorder="1"/>
    <xf numFmtId="3" fontId="13" fillId="0" borderId="0" xfId="1" applyNumberFormat="1" applyFont="1"/>
    <xf numFmtId="3" fontId="13" fillId="0" borderId="5" xfId="1" applyNumberFormat="1" applyFont="1" applyBorder="1"/>
    <xf numFmtId="164" fontId="13" fillId="0" borderId="0" xfId="0" applyNumberFormat="1" applyFont="1"/>
    <xf numFmtId="164" fontId="12" fillId="0" borderId="0" xfId="0" applyNumberFormat="1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wrapText="1"/>
    </xf>
    <xf numFmtId="3" fontId="15" fillId="0" borderId="6" xfId="1" applyNumberFormat="1" applyFont="1" applyBorder="1"/>
    <xf numFmtId="3" fontId="12" fillId="0" borderId="0" xfId="0" applyNumberFormat="1" applyFont="1"/>
    <xf numFmtId="3" fontId="12" fillId="0" borderId="5" xfId="0" applyNumberFormat="1" applyFont="1" applyBorder="1"/>
    <xf numFmtId="168" fontId="12" fillId="0" borderId="0" xfId="1" applyNumberFormat="1" applyFont="1"/>
    <xf numFmtId="168" fontId="12" fillId="0" borderId="5" xfId="1" applyNumberFormat="1" applyFont="1" applyBorder="1"/>
    <xf numFmtId="0" fontId="12" fillId="0" borderId="4" xfId="0" applyFont="1" applyBorder="1" applyAlignment="1">
      <alignment horizontal="left"/>
    </xf>
    <xf numFmtId="3" fontId="12" fillId="0" borderId="9" xfId="1" applyNumberFormat="1" applyFont="1" applyBorder="1"/>
    <xf numFmtId="0" fontId="7" fillId="0" borderId="4" xfId="0" applyFont="1" applyBorder="1" applyAlignment="1">
      <alignment horizontal="left"/>
    </xf>
    <xf numFmtId="3" fontId="16" fillId="0" borderId="5" xfId="1" applyNumberFormat="1" applyFont="1" applyBorder="1"/>
    <xf numFmtId="0" fontId="7" fillId="0" borderId="4" xfId="0" applyFont="1" applyBorder="1" applyAlignment="1">
      <alignment wrapText="1"/>
    </xf>
    <xf numFmtId="0" fontId="16" fillId="0" borderId="0" xfId="0" applyFont="1"/>
    <xf numFmtId="0" fontId="17" fillId="0" borderId="10" xfId="0" applyFont="1" applyBorder="1"/>
    <xf numFmtId="0" fontId="18" fillId="0" borderId="0" xfId="0" applyFont="1"/>
    <xf numFmtId="3" fontId="19" fillId="0" borderId="0" xfId="1" applyNumberFormat="1" applyFont="1"/>
    <xf numFmtId="0" fontId="3" fillId="2" borderId="2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64" fontId="18" fillId="0" borderId="0" xfId="1" applyFont="1"/>
    <xf numFmtId="0" fontId="18" fillId="0" borderId="11" xfId="0" applyFont="1" applyBorder="1"/>
    <xf numFmtId="0" fontId="20" fillId="0" borderId="0" xfId="0" applyFont="1"/>
    <xf numFmtId="0" fontId="18" fillId="0" borderId="6" xfId="0" applyFont="1" applyBorder="1"/>
    <xf numFmtId="3" fontId="12" fillId="0" borderId="0" xfId="1" applyNumberFormat="1" applyFont="1" applyBorder="1"/>
    <xf numFmtId="3" fontId="12" fillId="0" borderId="2" xfId="0" applyNumberFormat="1" applyFont="1" applyBorder="1"/>
    <xf numFmtId="0" fontId="21" fillId="0" borderId="4" xfId="0" applyFont="1" applyBorder="1"/>
    <xf numFmtId="0" fontId="22" fillId="0" borderId="4" xfId="0" applyFont="1" applyBorder="1"/>
    <xf numFmtId="0" fontId="23" fillId="0" borderId="4" xfId="0" applyFont="1" applyBorder="1"/>
    <xf numFmtId="3" fontId="24" fillId="0" borderId="6" xfId="0" applyNumberFormat="1" applyFont="1" applyBorder="1"/>
    <xf numFmtId="3" fontId="23" fillId="0" borderId="6" xfId="0" applyNumberFormat="1" applyFont="1" applyBorder="1"/>
    <xf numFmtId="167" fontId="24" fillId="0" borderId="7" xfId="2" applyNumberFormat="1" applyFont="1" applyBorder="1"/>
    <xf numFmtId="0" fontId="25" fillId="0" borderId="0" xfId="0" applyFont="1"/>
    <xf numFmtId="166" fontId="25" fillId="0" borderId="0" xfId="1" applyNumberFormat="1" applyFont="1"/>
    <xf numFmtId="165" fontId="25" fillId="0" borderId="0" xfId="1" applyNumberFormat="1" applyFont="1"/>
    <xf numFmtId="0" fontId="26" fillId="0" borderId="0" xfId="0" applyFont="1"/>
    <xf numFmtId="166" fontId="26" fillId="0" borderId="0" xfId="1" applyNumberFormat="1" applyFont="1"/>
    <xf numFmtId="165" fontId="26" fillId="0" borderId="0" xfId="1" applyNumberFormat="1" applyFont="1"/>
    <xf numFmtId="0" fontId="12" fillId="0" borderId="12" xfId="0" applyFont="1" applyBorder="1"/>
    <xf numFmtId="49" fontId="12" fillId="0" borderId="13" xfId="0" applyNumberFormat="1" applyFont="1" applyBorder="1" applyAlignment="1">
      <alignment horizontal="right"/>
    </xf>
    <xf numFmtId="49" fontId="12" fillId="0" borderId="14" xfId="0" applyNumberFormat="1" applyFont="1" applyBorder="1" applyAlignment="1">
      <alignment horizontal="right"/>
    </xf>
    <xf numFmtId="0" fontId="13" fillId="0" borderId="13" xfId="0" applyFont="1" applyBorder="1"/>
    <xf numFmtId="166" fontId="13" fillId="0" borderId="13" xfId="1" applyNumberFormat="1" applyFont="1" applyBorder="1"/>
    <xf numFmtId="165" fontId="13" fillId="0" borderId="13" xfId="1" applyNumberFormat="1" applyFont="1" applyBorder="1"/>
    <xf numFmtId="0" fontId="0" fillId="0" borderId="13" xfId="0" applyBorder="1"/>
    <xf numFmtId="0" fontId="12" fillId="0" borderId="13" xfId="0" applyFont="1" applyBorder="1" applyAlignment="1">
      <alignment horizontal="right"/>
    </xf>
    <xf numFmtId="0" fontId="12" fillId="0" borderId="14" xfId="0" applyFont="1" applyBorder="1" applyAlignment="1">
      <alignment horizontal="right"/>
    </xf>
    <xf numFmtId="0" fontId="8" fillId="0" borderId="13" xfId="0" applyFont="1" applyBorder="1"/>
    <xf numFmtId="166" fontId="0" fillId="0" borderId="13" xfId="1" applyNumberFormat="1" applyFont="1" applyBorder="1"/>
    <xf numFmtId="165" fontId="0" fillId="0" borderId="13" xfId="1" applyNumberFormat="1" applyFont="1" applyBorder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7" fillId="0" borderId="0" xfId="0" applyFont="1" applyAlignment="1">
      <alignment horizontal="left" wrapText="1"/>
    </xf>
    <xf numFmtId="0" fontId="27" fillId="0" borderId="13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28" fillId="0" borderId="0" xfId="0" applyFont="1" applyAlignment="1">
      <alignment horizontal="left" wrapText="1"/>
    </xf>
    <xf numFmtId="3" fontId="27" fillId="0" borderId="0" xfId="1" applyNumberFormat="1" applyFont="1" applyAlignment="1">
      <alignment horizontal="left"/>
    </xf>
    <xf numFmtId="3" fontId="29" fillId="0" borderId="6" xfId="0" applyNumberFormat="1" applyFont="1" applyBorder="1" applyAlignment="1">
      <alignment horizontal="left" wrapText="1"/>
    </xf>
    <xf numFmtId="0" fontId="27" fillId="2" borderId="2" xfId="0" applyFont="1" applyFill="1" applyBorder="1" applyAlignment="1">
      <alignment horizontal="left" wrapText="1"/>
    </xf>
    <xf numFmtId="0" fontId="27" fillId="3" borderId="2" xfId="0" applyFont="1" applyFill="1" applyBorder="1" applyAlignment="1">
      <alignment horizontal="left" wrapText="1"/>
    </xf>
    <xf numFmtId="3" fontId="27" fillId="0" borderId="0" xfId="0" applyNumberFormat="1" applyFont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0" fillId="4" borderId="2" xfId="0" applyFill="1" applyBorder="1"/>
    <xf numFmtId="3" fontId="7" fillId="0" borderId="7" xfId="1" applyNumberFormat="1" applyFont="1" applyBorder="1"/>
  </cellXfs>
  <cellStyles count="11">
    <cellStyle name="Komma" xfId="1" builtinId="3"/>
    <cellStyle name="Normal" xfId="0" builtinId="0"/>
    <cellStyle name="Normal 2" xfId="3" xr:uid="{00000000-0005-0000-0000-000002000000}"/>
    <cellStyle name="Normal 2 2" xfId="6" xr:uid="{00000000-0005-0000-0000-000003000000}"/>
    <cellStyle name="Normal 3" xfId="5" xr:uid="{00000000-0005-0000-0000-000004000000}"/>
    <cellStyle name="Prosent" xfId="2" builtinId="5"/>
    <cellStyle name="Prosent 2" xfId="7" xr:uid="{00000000-0005-0000-0000-000006000000}"/>
    <cellStyle name="Prosent 3" xfId="8" xr:uid="{00000000-0005-0000-0000-000007000000}"/>
    <cellStyle name="Tusenskille 2" xfId="4" xr:uid="{00000000-0005-0000-0000-000008000000}"/>
    <cellStyle name="Tusenskille 2 2" xfId="10" xr:uid="{00000000-0005-0000-0000-000009000000}"/>
    <cellStyle name="Tusenskille 3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4"/>
  <sheetViews>
    <sheetView tabSelected="1" view="pageLayout" topLeftCell="A70" zoomScale="62" zoomScaleNormal="100" zoomScaleSheetLayoutView="72" zoomScalePageLayoutView="62" workbookViewId="0">
      <selection activeCell="G88" sqref="G88"/>
    </sheetView>
  </sheetViews>
  <sheetFormatPr baseColWidth="10" defaultColWidth="11.453125" defaultRowHeight="14.5" x14ac:dyDescent="0.35"/>
  <cols>
    <col min="1" max="1" width="28.453125" customWidth="1"/>
    <col min="2" max="2" width="4.7265625" style="132" customWidth="1"/>
    <col min="3" max="4" width="14.36328125" style="87" customWidth="1"/>
    <col min="5" max="5" width="12.26953125" customWidth="1"/>
    <col min="6" max="6" width="16.36328125" customWidth="1"/>
    <col min="7" max="7" width="5.26953125" style="27" customWidth="1"/>
    <col min="8" max="8" width="16.54296875" style="3" customWidth="1"/>
    <col min="9" max="9" width="14.54296875" style="4" bestFit="1" customWidth="1"/>
    <col min="11" max="11" width="12.81640625" bestFit="1" customWidth="1"/>
  </cols>
  <sheetData>
    <row r="2" spans="1:9" ht="20" x14ac:dyDescent="0.4">
      <c r="A2" s="121" t="s">
        <v>61</v>
      </c>
      <c r="B2" s="122"/>
      <c r="C2" s="122"/>
      <c r="D2" s="122"/>
      <c r="E2" s="122"/>
      <c r="F2" s="123"/>
      <c r="G2" s="29"/>
    </row>
    <row r="3" spans="1:9" ht="15.5" x14ac:dyDescent="0.35">
      <c r="A3" s="127" t="s">
        <v>39</v>
      </c>
      <c r="B3" s="128"/>
      <c r="C3" s="128"/>
      <c r="D3" s="128"/>
      <c r="E3" s="128"/>
      <c r="F3" s="129"/>
    </row>
    <row r="4" spans="1:9" s="48" customFormat="1" ht="15.5" x14ac:dyDescent="0.35">
      <c r="A4" s="44"/>
      <c r="B4" s="130"/>
      <c r="C4" s="46" t="s">
        <v>56</v>
      </c>
      <c r="D4" s="46" t="s">
        <v>5</v>
      </c>
      <c r="E4" s="46" t="s">
        <v>32</v>
      </c>
      <c r="F4" s="47" t="s">
        <v>5</v>
      </c>
      <c r="H4" s="49"/>
      <c r="I4" s="50"/>
    </row>
    <row r="5" spans="1:9" s="112" customFormat="1" ht="16" thickBot="1" x14ac:dyDescent="0.4">
      <c r="A5" s="109" t="s">
        <v>6</v>
      </c>
      <c r="B5" s="131"/>
      <c r="C5" s="110" t="s">
        <v>57</v>
      </c>
      <c r="D5" s="110" t="s">
        <v>52</v>
      </c>
      <c r="E5" s="110" t="s">
        <v>52</v>
      </c>
      <c r="F5" s="111" t="s">
        <v>40</v>
      </c>
      <c r="H5" s="113"/>
      <c r="I5" s="114"/>
    </row>
    <row r="6" spans="1:9" s="48" customFormat="1" ht="15.5" x14ac:dyDescent="0.35">
      <c r="A6" s="51"/>
      <c r="B6" s="130"/>
      <c r="C6" s="52"/>
      <c r="D6" s="52"/>
      <c r="E6" s="52"/>
      <c r="F6" s="53"/>
      <c r="H6" s="49"/>
      <c r="I6" s="50"/>
    </row>
    <row r="7" spans="1:9" s="48" customFormat="1" ht="15.5" hidden="1" x14ac:dyDescent="0.35">
      <c r="A7" s="51"/>
      <c r="B7" s="130"/>
      <c r="C7" s="52"/>
      <c r="D7" s="52"/>
      <c r="E7" s="52"/>
      <c r="F7" s="53"/>
      <c r="H7" s="49"/>
      <c r="I7" s="50"/>
    </row>
    <row r="8" spans="1:9" s="48" customFormat="1" ht="15.5" hidden="1" x14ac:dyDescent="0.35">
      <c r="A8" s="51"/>
      <c r="B8" s="130"/>
      <c r="C8" s="52"/>
      <c r="D8" s="52"/>
      <c r="E8" s="52"/>
      <c r="F8" s="53"/>
      <c r="H8" s="49"/>
      <c r="I8" s="50"/>
    </row>
    <row r="9" spans="1:9" s="48" customFormat="1" ht="15.5" hidden="1" x14ac:dyDescent="0.35">
      <c r="A9" s="44"/>
      <c r="B9" s="130"/>
      <c r="C9" s="54"/>
      <c r="D9" s="54"/>
      <c r="E9" s="54"/>
      <c r="F9" s="55"/>
      <c r="H9" s="49"/>
      <c r="I9" s="50"/>
    </row>
    <row r="10" spans="1:9" s="48" customFormat="1" ht="15.5" x14ac:dyDescent="0.35">
      <c r="A10" s="56" t="s">
        <v>7</v>
      </c>
      <c r="B10" s="130"/>
      <c r="C10" s="57">
        <v>15000</v>
      </c>
      <c r="D10" s="57">
        <v>14280</v>
      </c>
      <c r="E10" s="57">
        <v>16000</v>
      </c>
      <c r="F10" s="58">
        <v>31783</v>
      </c>
      <c r="H10" s="49"/>
      <c r="I10" s="50"/>
    </row>
    <row r="11" spans="1:9" s="48" customFormat="1" ht="15.5" x14ac:dyDescent="0.35">
      <c r="A11" s="44"/>
      <c r="B11" s="130"/>
      <c r="C11" s="59"/>
      <c r="D11" s="59"/>
      <c r="E11" s="59"/>
      <c r="F11" s="60"/>
      <c r="H11" s="49"/>
      <c r="I11" s="50"/>
    </row>
    <row r="12" spans="1:9" s="48" customFormat="1" ht="15.5" x14ac:dyDescent="0.35">
      <c r="A12" s="56" t="s">
        <v>8</v>
      </c>
      <c r="B12" s="132">
        <v>4</v>
      </c>
      <c r="C12" s="59"/>
      <c r="D12" s="59"/>
      <c r="E12" s="59"/>
      <c r="F12" s="60"/>
      <c r="H12" s="49"/>
      <c r="I12" s="50"/>
    </row>
    <row r="13" spans="1:9" s="48" customFormat="1" ht="15.5" x14ac:dyDescent="0.35">
      <c r="A13" s="44" t="s">
        <v>9</v>
      </c>
      <c r="B13" s="130"/>
      <c r="C13" s="59">
        <v>20000</v>
      </c>
      <c r="D13" s="95">
        <v>37301</v>
      </c>
      <c r="E13" s="59">
        <v>0</v>
      </c>
      <c r="F13" s="60"/>
      <c r="H13" s="49"/>
      <c r="I13" s="50"/>
    </row>
    <row r="14" spans="1:9" s="48" customFormat="1" ht="15.5" x14ac:dyDescent="0.35">
      <c r="A14" s="44" t="s">
        <v>58</v>
      </c>
      <c r="B14" s="130"/>
      <c r="C14" s="59">
        <v>30000</v>
      </c>
      <c r="D14" s="59">
        <v>50000</v>
      </c>
      <c r="E14" s="59"/>
      <c r="F14" s="60"/>
      <c r="H14" s="49"/>
      <c r="I14" s="50"/>
    </row>
    <row r="15" spans="1:9" s="48" customFormat="1" ht="15.5" x14ac:dyDescent="0.35">
      <c r="A15" s="44" t="s">
        <v>1</v>
      </c>
      <c r="B15" s="130"/>
      <c r="C15" s="59"/>
      <c r="D15" s="59"/>
      <c r="E15" s="59">
        <v>0</v>
      </c>
      <c r="F15" s="60">
        <v>0</v>
      </c>
      <c r="H15" s="49"/>
      <c r="I15" s="50"/>
    </row>
    <row r="16" spans="1:9" s="48" customFormat="1" ht="15.5" x14ac:dyDescent="0.35">
      <c r="A16" s="44" t="s">
        <v>37</v>
      </c>
      <c r="B16" s="130"/>
      <c r="C16" s="59">
        <v>15000</v>
      </c>
      <c r="D16" s="59"/>
      <c r="E16" s="66">
        <v>18000</v>
      </c>
      <c r="F16" s="67">
        <v>17856</v>
      </c>
      <c r="H16" s="49"/>
      <c r="I16" s="50"/>
    </row>
    <row r="17" spans="1:11" s="48" customFormat="1" ht="15.5" x14ac:dyDescent="0.35">
      <c r="A17" s="44" t="s">
        <v>34</v>
      </c>
      <c r="B17" s="130"/>
      <c r="C17" s="59">
        <v>10000</v>
      </c>
      <c r="D17" s="59"/>
      <c r="E17" s="66">
        <v>10000</v>
      </c>
      <c r="F17" s="67">
        <v>9974</v>
      </c>
      <c r="H17" s="49"/>
      <c r="I17" s="50"/>
    </row>
    <row r="18" spans="1:11" s="63" customFormat="1" ht="15.5" x14ac:dyDescent="0.35">
      <c r="A18" s="51" t="s">
        <v>10</v>
      </c>
      <c r="B18" s="130"/>
      <c r="C18" s="61">
        <f>SUM(C13:C17)</f>
        <v>75000</v>
      </c>
      <c r="D18" s="96">
        <f>SUM(D13:D17)</f>
        <v>87301</v>
      </c>
      <c r="E18" s="61">
        <f>SUM(E13:E17)</f>
        <v>28000</v>
      </c>
      <c r="F18" s="62">
        <f>SUM(F16:F17)</f>
        <v>27830</v>
      </c>
      <c r="H18" s="64"/>
      <c r="I18" s="65"/>
    </row>
    <row r="19" spans="1:11" s="63" customFormat="1" ht="15.5" x14ac:dyDescent="0.35">
      <c r="A19" s="51"/>
      <c r="B19" s="130"/>
      <c r="C19" s="66"/>
      <c r="D19" s="66"/>
      <c r="E19" s="66"/>
      <c r="F19" s="67"/>
      <c r="H19" s="64"/>
      <c r="I19" s="65"/>
    </row>
    <row r="20" spans="1:11" s="63" customFormat="1" ht="15.5" hidden="1" x14ac:dyDescent="0.35">
      <c r="A20" s="51"/>
      <c r="B20" s="130"/>
      <c r="C20" s="66"/>
      <c r="D20" s="66"/>
      <c r="E20" s="66"/>
      <c r="F20" s="67"/>
      <c r="H20" s="64"/>
      <c r="I20" s="65"/>
    </row>
    <row r="21" spans="1:11" s="48" customFormat="1" ht="15.5" hidden="1" x14ac:dyDescent="0.35">
      <c r="A21" s="68"/>
      <c r="B21" s="132"/>
      <c r="C21" s="88"/>
      <c r="D21" s="88"/>
      <c r="E21" s="69"/>
      <c r="F21" s="70"/>
      <c r="H21" s="49"/>
      <c r="I21" s="50"/>
    </row>
    <row r="22" spans="1:11" s="48" customFormat="1" ht="15.5" hidden="1" x14ac:dyDescent="0.35">
      <c r="A22" s="56" t="s">
        <v>11</v>
      </c>
      <c r="B22" s="132"/>
      <c r="C22" s="88"/>
      <c r="D22" s="88"/>
      <c r="E22" s="69"/>
      <c r="F22" s="70"/>
      <c r="H22" s="49"/>
      <c r="I22" s="50"/>
    </row>
    <row r="23" spans="1:11" s="48" customFormat="1" ht="15.5" hidden="1" x14ac:dyDescent="0.35">
      <c r="A23" s="51"/>
      <c r="B23" s="132"/>
      <c r="C23" s="88"/>
      <c r="D23" s="88"/>
      <c r="E23" s="69"/>
      <c r="F23" s="70"/>
      <c r="H23" s="49"/>
      <c r="I23" s="50"/>
    </row>
    <row r="24" spans="1:11" s="63" customFormat="1" ht="15.5" hidden="1" x14ac:dyDescent="0.35">
      <c r="A24" s="51" t="s">
        <v>12</v>
      </c>
      <c r="B24" s="130"/>
      <c r="C24" s="57"/>
      <c r="D24" s="57"/>
      <c r="E24" s="57"/>
      <c r="F24" s="58" t="e">
        <f>SUM(#REF!)</f>
        <v>#REF!</v>
      </c>
      <c r="H24" s="64"/>
      <c r="I24" s="65"/>
    </row>
    <row r="25" spans="1:11" s="48" customFormat="1" ht="15.5" hidden="1" x14ac:dyDescent="0.35">
      <c r="A25" s="44"/>
      <c r="B25" s="130"/>
      <c r="C25" s="59"/>
      <c r="D25" s="59"/>
      <c r="E25" s="59"/>
      <c r="F25" s="60"/>
      <c r="H25" s="49"/>
      <c r="I25" s="50"/>
    </row>
    <row r="26" spans="1:11" s="48" customFormat="1" ht="15.5" x14ac:dyDescent="0.35">
      <c r="A26" s="51" t="s">
        <v>13</v>
      </c>
      <c r="B26" s="130"/>
      <c r="C26" s="59"/>
      <c r="D26" s="59"/>
      <c r="E26" s="59"/>
      <c r="F26" s="60"/>
      <c r="H26" s="49"/>
      <c r="I26" s="50"/>
      <c r="K26" s="71"/>
    </row>
    <row r="27" spans="1:11" s="48" customFormat="1" ht="15.5" x14ac:dyDescent="0.35">
      <c r="A27" s="56" t="s">
        <v>14</v>
      </c>
      <c r="B27" s="130"/>
      <c r="C27" s="59"/>
      <c r="D27" s="59"/>
      <c r="E27" s="59"/>
      <c r="F27" s="60"/>
      <c r="H27" s="49"/>
      <c r="I27" s="50"/>
    </row>
    <row r="28" spans="1:11" s="48" customFormat="1" ht="15.5" x14ac:dyDescent="0.35">
      <c r="A28" s="51"/>
      <c r="B28" s="130"/>
      <c r="C28" s="59"/>
      <c r="D28" s="59"/>
      <c r="E28" s="59"/>
      <c r="F28" s="60"/>
      <c r="H28" s="49"/>
      <c r="I28" s="50"/>
    </row>
    <row r="29" spans="1:11" s="48" customFormat="1" ht="18.5" x14ac:dyDescent="0.45">
      <c r="A29" s="97" t="s">
        <v>62</v>
      </c>
      <c r="B29" s="130">
        <v>5</v>
      </c>
      <c r="C29" s="59">
        <v>25000</v>
      </c>
      <c r="D29" s="59">
        <v>45060</v>
      </c>
      <c r="E29" s="59">
        <v>40000</v>
      </c>
      <c r="F29" s="60">
        <v>58000</v>
      </c>
      <c r="H29" s="49"/>
      <c r="I29" s="50"/>
    </row>
    <row r="30" spans="1:11" s="106" customFormat="1" ht="15.5" x14ac:dyDescent="0.35">
      <c r="A30" s="51" t="s">
        <v>10</v>
      </c>
      <c r="B30" s="133"/>
      <c r="C30" s="61">
        <v>25000</v>
      </c>
      <c r="D30" s="61">
        <v>45060</v>
      </c>
      <c r="E30" s="61">
        <f>SUM(E29:E29)</f>
        <v>40000</v>
      </c>
      <c r="F30" s="62">
        <f>SUM(F29:F29)</f>
        <v>58000</v>
      </c>
      <c r="H30" s="107"/>
      <c r="I30" s="108"/>
    </row>
    <row r="31" spans="1:11" s="63" customFormat="1" ht="10" customHeight="1" x14ac:dyDescent="0.35">
      <c r="A31" s="44"/>
      <c r="B31" s="130"/>
      <c r="C31" s="59"/>
      <c r="D31" s="59"/>
      <c r="E31" s="59"/>
      <c r="F31" s="60"/>
      <c r="H31" s="64"/>
      <c r="I31" s="65"/>
      <c r="K31" s="72"/>
    </row>
    <row r="32" spans="1:11" s="48" customFormat="1" ht="15.5" x14ac:dyDescent="0.35">
      <c r="A32" s="56" t="s">
        <v>15</v>
      </c>
      <c r="B32" s="130"/>
      <c r="C32" s="59"/>
      <c r="D32" s="59"/>
      <c r="E32" s="59"/>
      <c r="F32" s="60"/>
      <c r="H32" s="49"/>
      <c r="I32" s="50"/>
    </row>
    <row r="33" spans="1:11" s="48" customFormat="1" ht="15.5" x14ac:dyDescent="0.35">
      <c r="A33" s="68"/>
      <c r="B33" s="130"/>
      <c r="C33" s="59"/>
      <c r="D33" s="59"/>
      <c r="E33" s="59"/>
      <c r="F33" s="60"/>
      <c r="H33" s="49"/>
      <c r="I33" s="50"/>
    </row>
    <row r="34" spans="1:11" s="48" customFormat="1" ht="15.5" x14ac:dyDescent="0.35">
      <c r="A34" s="44" t="s">
        <v>4</v>
      </c>
      <c r="B34" s="130"/>
      <c r="C34" s="59">
        <v>500</v>
      </c>
      <c r="D34" s="59">
        <v>347</v>
      </c>
      <c r="E34" s="59">
        <v>500</v>
      </c>
      <c r="F34" s="60">
        <v>252</v>
      </c>
      <c r="H34" s="49"/>
      <c r="I34" s="50"/>
      <c r="K34" s="71"/>
    </row>
    <row r="35" spans="1:11" s="48" customFormat="1" ht="31" x14ac:dyDescent="0.35">
      <c r="A35" s="84" t="s">
        <v>36</v>
      </c>
      <c r="B35" s="134">
        <v>7</v>
      </c>
      <c r="C35" s="59">
        <v>150000</v>
      </c>
      <c r="D35" s="59">
        <v>528173</v>
      </c>
      <c r="E35" s="59">
        <v>200000</v>
      </c>
      <c r="F35" s="60">
        <v>13124</v>
      </c>
      <c r="G35" s="73"/>
      <c r="H35" s="49"/>
      <c r="I35" s="50"/>
    </row>
    <row r="36" spans="1:11" s="48" customFormat="1" ht="15.5" x14ac:dyDescent="0.35">
      <c r="A36" s="74"/>
      <c r="B36" s="130"/>
      <c r="C36" s="59"/>
      <c r="D36" s="59"/>
      <c r="E36" s="59"/>
      <c r="F36" s="60"/>
      <c r="H36" s="49"/>
      <c r="I36" s="50"/>
    </row>
    <row r="37" spans="1:11" s="63" customFormat="1" ht="15.5" x14ac:dyDescent="0.35">
      <c r="B37" s="130"/>
      <c r="C37" s="57"/>
      <c r="D37" s="57"/>
      <c r="E37" s="57">
        <f>SUM(E34:E36)</f>
        <v>200500</v>
      </c>
      <c r="F37" s="58">
        <f>SUM(F34:F36)</f>
        <v>13376</v>
      </c>
      <c r="H37" s="64"/>
      <c r="I37" s="65"/>
    </row>
    <row r="38" spans="1:11" s="48" customFormat="1" ht="15.5" x14ac:dyDescent="0.35">
      <c r="A38" s="56" t="s">
        <v>16</v>
      </c>
      <c r="B38" s="132"/>
      <c r="C38" s="57">
        <f>SUM(C34:C37)</f>
        <v>150500</v>
      </c>
      <c r="D38" s="57">
        <f>SUM(D34:D37)</f>
        <v>528520</v>
      </c>
      <c r="E38" s="75">
        <f>E10+E18+E30+E37</f>
        <v>284500</v>
      </c>
      <c r="F38" s="58">
        <f>F10+F18+F30+F37</f>
        <v>130989</v>
      </c>
      <c r="G38" s="45"/>
      <c r="H38" s="49"/>
      <c r="I38" s="50"/>
    </row>
    <row r="39" spans="1:11" s="48" customFormat="1" ht="15.5" x14ac:dyDescent="0.35">
      <c r="A39" s="51"/>
      <c r="B39" s="130"/>
      <c r="C39" s="66"/>
      <c r="D39" s="66"/>
      <c r="E39" s="66"/>
      <c r="F39" s="67"/>
      <c r="H39" s="49"/>
      <c r="I39" s="50"/>
    </row>
    <row r="40" spans="1:11" ht="18.5" x14ac:dyDescent="0.45">
      <c r="A40" s="98" t="s">
        <v>59</v>
      </c>
      <c r="B40" s="130"/>
      <c r="C40" s="22">
        <v>0</v>
      </c>
      <c r="D40" s="22">
        <v>0</v>
      </c>
      <c r="E40" s="22">
        <v>0</v>
      </c>
      <c r="F40" s="23">
        <v>0</v>
      </c>
    </row>
    <row r="41" spans="1:11" ht="18.5" x14ac:dyDescent="0.45">
      <c r="A41" s="98"/>
      <c r="B41" s="130"/>
      <c r="C41" s="22"/>
      <c r="D41" s="22"/>
      <c r="E41" s="22"/>
      <c r="F41" s="23"/>
    </row>
    <row r="42" spans="1:11" s="103" customFormat="1" ht="18.5" x14ac:dyDescent="0.45">
      <c r="A42" s="99" t="s">
        <v>0</v>
      </c>
      <c r="B42" s="135"/>
      <c r="C42" s="101">
        <f>SUM(C10+C18+C30+C38)</f>
        <v>265500</v>
      </c>
      <c r="D42" s="101">
        <f>SUM(D10+D18+D30+D38)</f>
        <v>675161</v>
      </c>
      <c r="E42" s="100"/>
      <c r="F42" s="102"/>
      <c r="H42" s="104"/>
      <c r="I42" s="105"/>
    </row>
    <row r="43" spans="1:11" ht="14.25" customHeight="1" x14ac:dyDescent="0.35">
      <c r="A43" s="142"/>
      <c r="B43" s="136"/>
      <c r="C43" s="89"/>
      <c r="D43" s="89"/>
      <c r="E43" s="15"/>
      <c r="F43" s="16" t="s">
        <v>17</v>
      </c>
    </row>
    <row r="44" spans="1:11" s="35" customFormat="1" ht="14.25" customHeight="1" x14ac:dyDescent="0.35">
      <c r="A44" s="30"/>
      <c r="B44" s="137"/>
      <c r="C44" s="90"/>
      <c r="D44" s="90"/>
      <c r="E44" s="31"/>
      <c r="F44" s="36"/>
      <c r="G44" s="32"/>
      <c r="H44" s="33"/>
      <c r="I44" s="34"/>
    </row>
    <row r="45" spans="1:11" ht="20" x14ac:dyDescent="0.4">
      <c r="A45" s="124" t="s">
        <v>61</v>
      </c>
      <c r="B45" s="125"/>
      <c r="C45" s="125"/>
      <c r="D45" s="125"/>
      <c r="E45" s="125"/>
      <c r="F45" s="126"/>
    </row>
    <row r="46" spans="1:11" ht="15.5" x14ac:dyDescent="0.35">
      <c r="A46" s="127" t="s">
        <v>39</v>
      </c>
      <c r="B46" s="128"/>
      <c r="C46" s="128"/>
      <c r="D46" s="128"/>
      <c r="E46" s="128"/>
      <c r="F46" s="129"/>
    </row>
    <row r="47" spans="1:11" ht="15.5" x14ac:dyDescent="0.35">
      <c r="A47" s="44"/>
      <c r="B47" s="130"/>
      <c r="C47" s="46" t="s">
        <v>60</v>
      </c>
      <c r="D47" s="46" t="s">
        <v>5</v>
      </c>
      <c r="E47" s="46" t="str">
        <f>E4</f>
        <v>Budsjett</v>
      </c>
      <c r="F47" s="47" t="s">
        <v>5</v>
      </c>
      <c r="G47" s="28"/>
      <c r="I47"/>
      <c r="J47" s="4"/>
    </row>
    <row r="48" spans="1:11" s="115" customFormat="1" ht="16" thickBot="1" x14ac:dyDescent="0.4">
      <c r="B48" s="131"/>
      <c r="C48" s="116">
        <v>2020</v>
      </c>
      <c r="D48" s="116">
        <v>2019</v>
      </c>
      <c r="E48" s="116">
        <v>2019</v>
      </c>
      <c r="F48" s="117" t="str">
        <f>F5</f>
        <v>2018</v>
      </c>
      <c r="G48" s="118"/>
      <c r="H48" s="119"/>
      <c r="I48" s="120"/>
    </row>
    <row r="49" spans="1:9" ht="15.5" x14ac:dyDescent="0.35">
      <c r="A49" s="51" t="s">
        <v>18</v>
      </c>
      <c r="B49" s="130"/>
      <c r="C49" s="76"/>
      <c r="D49" s="76"/>
      <c r="E49" s="76"/>
      <c r="F49" s="77"/>
    </row>
    <row r="50" spans="1:9" ht="15.5" x14ac:dyDescent="0.35">
      <c r="A50" s="51"/>
      <c r="B50" s="130"/>
      <c r="C50" s="76"/>
      <c r="D50" s="76"/>
      <c r="E50" s="76"/>
      <c r="F50" s="77"/>
    </row>
    <row r="51" spans="1:9" s="8" customFormat="1" ht="15.5" x14ac:dyDescent="0.35">
      <c r="A51" s="56" t="s">
        <v>19</v>
      </c>
      <c r="B51" s="130"/>
      <c r="C51" s="76"/>
      <c r="D51" s="76"/>
      <c r="E51" s="76"/>
      <c r="F51" s="77"/>
      <c r="G51" s="28"/>
      <c r="H51" s="17"/>
      <c r="I51" s="7"/>
    </row>
    <row r="52" spans="1:9" ht="15.5" x14ac:dyDescent="0.35">
      <c r="A52" s="51"/>
      <c r="B52" s="130"/>
      <c r="C52" s="76"/>
      <c r="D52" s="76"/>
      <c r="E52" s="76"/>
      <c r="F52" s="77"/>
    </row>
    <row r="53" spans="1:9" ht="15.5" hidden="1" x14ac:dyDescent="0.35">
      <c r="A53" s="51" t="s">
        <v>20</v>
      </c>
      <c r="B53" s="130"/>
      <c r="C53" s="78"/>
      <c r="D53" s="78"/>
      <c r="E53" s="78"/>
      <c r="F53" s="79"/>
    </row>
    <row r="54" spans="1:9" ht="15.5" hidden="1" x14ac:dyDescent="0.35">
      <c r="A54" s="44" t="s">
        <v>33</v>
      </c>
      <c r="B54" s="130"/>
      <c r="C54" s="59"/>
      <c r="D54" s="59"/>
      <c r="E54" s="59"/>
      <c r="F54" s="60"/>
    </row>
    <row r="55" spans="1:9" ht="15.5" hidden="1" x14ac:dyDescent="0.35">
      <c r="A55" s="68"/>
      <c r="C55" s="88"/>
      <c r="D55" s="88"/>
      <c r="E55" s="69"/>
      <c r="F55" s="70"/>
    </row>
    <row r="56" spans="1:9" ht="15.5" hidden="1" x14ac:dyDescent="0.35">
      <c r="A56" s="80" t="s">
        <v>10</v>
      </c>
      <c r="B56" s="130"/>
      <c r="C56" s="61"/>
      <c r="D56" s="61"/>
      <c r="E56" s="61">
        <f>SUM(E54:E55)</f>
        <v>0</v>
      </c>
      <c r="F56" s="62">
        <f>SUM(F54:F55)</f>
        <v>0</v>
      </c>
    </row>
    <row r="57" spans="1:9" ht="15.5" hidden="1" x14ac:dyDescent="0.35">
      <c r="A57" s="80"/>
      <c r="B57" s="130"/>
      <c r="C57" s="66"/>
      <c r="D57" s="66"/>
      <c r="E57" s="66"/>
      <c r="F57" s="81"/>
    </row>
    <row r="58" spans="1:9" ht="15.5" hidden="1" x14ac:dyDescent="0.35">
      <c r="A58" s="44"/>
      <c r="C58" s="88"/>
      <c r="D58" s="88"/>
      <c r="E58" s="69"/>
      <c r="F58" s="70"/>
    </row>
    <row r="59" spans="1:9" s="8" customFormat="1" ht="15.5" x14ac:dyDescent="0.35">
      <c r="A59" s="51" t="s">
        <v>21</v>
      </c>
      <c r="B59" s="130"/>
      <c r="C59" s="66"/>
      <c r="D59" s="66"/>
      <c r="E59" s="66"/>
      <c r="F59" s="67"/>
      <c r="G59" s="28"/>
      <c r="H59" s="17"/>
      <c r="I59" s="7"/>
    </row>
    <row r="60" spans="1:9" ht="15.5" x14ac:dyDescent="0.35">
      <c r="A60" s="44" t="s">
        <v>38</v>
      </c>
      <c r="B60" s="130">
        <v>6</v>
      </c>
      <c r="C60" s="59">
        <v>140000</v>
      </c>
      <c r="D60" s="59">
        <v>285034</v>
      </c>
      <c r="E60" s="59">
        <v>240000</v>
      </c>
      <c r="F60" s="60">
        <v>281888</v>
      </c>
    </row>
    <row r="61" spans="1:9" ht="15.5" x14ac:dyDescent="0.35">
      <c r="A61" s="51" t="s">
        <v>10</v>
      </c>
      <c r="B61" s="130"/>
      <c r="C61" s="61">
        <v>140000</v>
      </c>
      <c r="D61" s="61">
        <v>285034</v>
      </c>
      <c r="E61" s="61">
        <f>SUM(E60)</f>
        <v>240000</v>
      </c>
      <c r="F61" s="62">
        <f>SUM(F60:F60)</f>
        <v>281888</v>
      </c>
    </row>
    <row r="62" spans="1:9" ht="15.5" x14ac:dyDescent="0.35">
      <c r="A62" s="44"/>
      <c r="B62" s="130"/>
      <c r="C62" s="59"/>
      <c r="D62" s="59"/>
      <c r="E62" s="59"/>
      <c r="F62" s="60"/>
    </row>
    <row r="63" spans="1:9" s="8" customFormat="1" ht="15.5" x14ac:dyDescent="0.35">
      <c r="A63" s="56" t="s">
        <v>22</v>
      </c>
      <c r="B63" s="132">
        <v>8</v>
      </c>
      <c r="C63" s="59"/>
      <c r="D63" s="59"/>
      <c r="E63" s="59"/>
      <c r="F63" s="60"/>
      <c r="G63" s="28"/>
      <c r="H63" s="17"/>
      <c r="I63" s="7"/>
    </row>
    <row r="64" spans="1:9" ht="15.5" x14ac:dyDescent="0.35">
      <c r="A64" s="44" t="s">
        <v>3</v>
      </c>
      <c r="B64" s="130"/>
      <c r="C64" s="59">
        <v>10000</v>
      </c>
      <c r="D64" s="59"/>
      <c r="E64" s="59">
        <v>10000</v>
      </c>
      <c r="F64" s="60">
        <v>6141</v>
      </c>
      <c r="H64" s="18"/>
      <c r="I64" s="19"/>
    </row>
    <row r="65" spans="1:9" ht="15.5" x14ac:dyDescent="0.35">
      <c r="A65" s="44" t="s">
        <v>30</v>
      </c>
      <c r="B65" s="130"/>
      <c r="C65" s="59">
        <v>2000</v>
      </c>
      <c r="D65" s="59"/>
      <c r="E65" s="59">
        <v>2000</v>
      </c>
      <c r="F65" s="60">
        <v>1160</v>
      </c>
      <c r="H65" s="18"/>
      <c r="I65" s="19"/>
    </row>
    <row r="66" spans="1:9" ht="15.5" x14ac:dyDescent="0.35">
      <c r="A66" s="44" t="s">
        <v>31</v>
      </c>
      <c r="C66" s="59">
        <v>30000</v>
      </c>
      <c r="D66" s="59"/>
      <c r="E66" s="59">
        <v>37000</v>
      </c>
      <c r="F66" s="60">
        <v>10554</v>
      </c>
    </row>
    <row r="67" spans="1:9" ht="15.5" x14ac:dyDescent="0.35">
      <c r="A67" s="44" t="s">
        <v>2</v>
      </c>
      <c r="C67" s="59">
        <v>25000</v>
      </c>
      <c r="D67" s="59"/>
      <c r="E67" s="59">
        <v>26500</v>
      </c>
      <c r="F67" s="60">
        <v>26000</v>
      </c>
    </row>
    <row r="68" spans="1:9" ht="15.5" x14ac:dyDescent="0.35">
      <c r="A68" s="44" t="s">
        <v>41</v>
      </c>
      <c r="C68" s="59">
        <v>15000</v>
      </c>
      <c r="D68" s="59"/>
      <c r="E68" s="59">
        <v>10000</v>
      </c>
      <c r="F68" s="60">
        <v>13457</v>
      </c>
    </row>
    <row r="69" spans="1:9" ht="15.5" x14ac:dyDescent="0.35">
      <c r="A69" s="44" t="s">
        <v>42</v>
      </c>
      <c r="C69" s="59">
        <v>20000</v>
      </c>
      <c r="D69" s="59"/>
      <c r="E69" s="59">
        <v>0</v>
      </c>
      <c r="F69" s="60">
        <v>14027</v>
      </c>
    </row>
    <row r="70" spans="1:9" ht="15.5" x14ac:dyDescent="0.35">
      <c r="A70" s="82" t="s">
        <v>23</v>
      </c>
      <c r="C70" s="59">
        <v>15000</v>
      </c>
      <c r="D70" s="59"/>
      <c r="E70" s="85">
        <v>10635</v>
      </c>
      <c r="F70" s="83">
        <v>4835</v>
      </c>
    </row>
    <row r="71" spans="1:9" ht="15.5" x14ac:dyDescent="0.35">
      <c r="A71" s="51" t="s">
        <v>10</v>
      </c>
      <c r="B71" s="130"/>
      <c r="C71" s="61">
        <f>SUM(C64:C70)</f>
        <v>117000</v>
      </c>
      <c r="D71" s="61">
        <v>51112</v>
      </c>
      <c r="E71" s="61">
        <f>SUM(E64:E70)</f>
        <v>96135</v>
      </c>
      <c r="F71" s="62">
        <f>SUM(F64:F70)</f>
        <v>76174</v>
      </c>
    </row>
    <row r="72" spans="1:9" s="8" customFormat="1" ht="15.5" hidden="1" x14ac:dyDescent="0.35">
      <c r="A72" s="56" t="s">
        <v>24</v>
      </c>
      <c r="B72" s="130"/>
      <c r="C72" s="59"/>
      <c r="D72" s="59"/>
      <c r="E72" s="59"/>
      <c r="F72" s="60"/>
      <c r="G72" s="28"/>
      <c r="H72" s="17"/>
      <c r="I72" s="7"/>
    </row>
    <row r="73" spans="1:9" s="8" customFormat="1" ht="15.5" hidden="1" x14ac:dyDescent="0.35">
      <c r="A73" s="44" t="s">
        <v>25</v>
      </c>
      <c r="B73" s="130"/>
      <c r="C73" s="59"/>
      <c r="D73" s="59"/>
      <c r="E73" s="59"/>
      <c r="F73" s="60"/>
      <c r="G73" s="28"/>
      <c r="H73" s="17"/>
      <c r="I73" s="7"/>
    </row>
    <row r="74" spans="1:9" s="8" customFormat="1" ht="15.5" hidden="1" x14ac:dyDescent="0.35">
      <c r="A74" s="44" t="s">
        <v>26</v>
      </c>
      <c r="B74" s="130"/>
      <c r="C74" s="59"/>
      <c r="D74" s="59"/>
      <c r="E74" s="59"/>
      <c r="F74" s="60"/>
      <c r="G74" s="28"/>
      <c r="H74" s="17"/>
      <c r="I74" s="7"/>
    </row>
    <row r="75" spans="1:9" ht="15.5" hidden="1" x14ac:dyDescent="0.35">
      <c r="A75" s="68"/>
      <c r="B75" s="130"/>
      <c r="C75" s="59"/>
      <c r="D75" s="59"/>
      <c r="E75" s="59"/>
      <c r="F75" s="60"/>
    </row>
    <row r="76" spans="1:9" ht="15.5" hidden="1" x14ac:dyDescent="0.35">
      <c r="A76" s="51" t="s">
        <v>10</v>
      </c>
      <c r="B76" s="130"/>
      <c r="C76" s="61"/>
      <c r="D76" s="61"/>
      <c r="E76" s="61"/>
      <c r="F76" s="62">
        <f>SUM(F75:F75)</f>
        <v>0</v>
      </c>
    </row>
    <row r="77" spans="1:9" ht="15.5" hidden="1" x14ac:dyDescent="0.35">
      <c r="A77" s="44"/>
      <c r="B77" s="130"/>
      <c r="C77" s="59"/>
      <c r="D77" s="59"/>
      <c r="E77" s="59"/>
      <c r="F77" s="60"/>
    </row>
    <row r="78" spans="1:9" ht="15.5" x14ac:dyDescent="0.35">
      <c r="A78" s="44"/>
      <c r="B78" s="130"/>
      <c r="C78" s="59"/>
      <c r="D78" s="59"/>
      <c r="E78" s="59"/>
      <c r="F78" s="60"/>
    </row>
    <row r="79" spans="1:9" ht="15.5" x14ac:dyDescent="0.35">
      <c r="A79" s="56" t="s">
        <v>24</v>
      </c>
      <c r="B79" s="130"/>
      <c r="C79" s="59"/>
      <c r="D79" s="59"/>
      <c r="E79" s="59"/>
      <c r="F79" s="60"/>
    </row>
    <row r="80" spans="1:9" ht="15.5" x14ac:dyDescent="0.35">
      <c r="A80" s="44" t="s">
        <v>25</v>
      </c>
      <c r="B80" s="130"/>
      <c r="C80" s="59">
        <v>100</v>
      </c>
      <c r="D80" s="59">
        <v>192</v>
      </c>
      <c r="E80" s="59">
        <v>0</v>
      </c>
      <c r="F80" s="60">
        <v>0</v>
      </c>
    </row>
    <row r="81" spans="1:9" ht="46.5" x14ac:dyDescent="0.35">
      <c r="A81" s="84" t="s">
        <v>50</v>
      </c>
      <c r="B81" s="130">
        <v>7</v>
      </c>
      <c r="C81" s="59">
        <v>0</v>
      </c>
      <c r="D81" s="87">
        <v>0</v>
      </c>
      <c r="E81" s="48">
        <v>0</v>
      </c>
      <c r="F81" s="143">
        <v>101296</v>
      </c>
    </row>
    <row r="82" spans="1:9" ht="15.5" x14ac:dyDescent="0.35">
      <c r="A82" s="51" t="s">
        <v>10</v>
      </c>
      <c r="B82" s="130"/>
      <c r="C82" s="61">
        <v>100</v>
      </c>
      <c r="D82" s="61">
        <v>192</v>
      </c>
      <c r="E82" s="61">
        <f>SUM(E80:E81)</f>
        <v>0</v>
      </c>
      <c r="F82" s="62">
        <f>SUM(F80:F81)</f>
        <v>101296</v>
      </c>
    </row>
    <row r="83" spans="1:9" ht="15.5" x14ac:dyDescent="0.35">
      <c r="A83" s="51"/>
      <c r="B83" s="130"/>
      <c r="C83" s="66"/>
      <c r="D83" s="66"/>
      <c r="E83" s="66"/>
      <c r="F83" s="67"/>
    </row>
    <row r="84" spans="1:9" ht="15.5" x14ac:dyDescent="0.35">
      <c r="A84" s="51" t="s">
        <v>27</v>
      </c>
      <c r="B84" s="130"/>
      <c r="C84" s="61">
        <f>SUM(C61+C71+C82)</f>
        <v>257100</v>
      </c>
      <c r="D84" s="61">
        <v>336338</v>
      </c>
      <c r="E84" s="61">
        <f>E61+E71+E82</f>
        <v>336135</v>
      </c>
      <c r="F84" s="62">
        <f>SUM(F56+F61+F71+F76+F82)</f>
        <v>459358</v>
      </c>
    </row>
    <row r="85" spans="1:9" ht="15.5" x14ac:dyDescent="0.35">
      <c r="A85" s="44"/>
      <c r="B85" s="130"/>
      <c r="C85" s="59"/>
      <c r="D85" s="59"/>
      <c r="E85" s="59"/>
      <c r="F85" s="60"/>
    </row>
    <row r="86" spans="1:9" ht="15.5" x14ac:dyDescent="0.35">
      <c r="A86" s="51" t="s">
        <v>28</v>
      </c>
      <c r="B86" s="130"/>
      <c r="C86" s="61">
        <f>SUM(C42-C84)</f>
        <v>8400</v>
      </c>
      <c r="D86" s="61">
        <f>SUM(D42-D84)</f>
        <v>338823</v>
      </c>
      <c r="E86" s="61">
        <f>E38-E84</f>
        <v>-51635</v>
      </c>
      <c r="F86" s="62">
        <f>F38-F84</f>
        <v>-328369</v>
      </c>
    </row>
    <row r="87" spans="1:9" s="8" customFormat="1" ht="15.5" x14ac:dyDescent="0.35">
      <c r="A87" s="51"/>
      <c r="B87" s="138"/>
      <c r="C87" s="66"/>
      <c r="E87" s="66"/>
      <c r="F87" s="67"/>
      <c r="G87" s="28"/>
      <c r="H87" s="17"/>
      <c r="I87" s="7"/>
    </row>
    <row r="88" spans="1:9" s="8" customFormat="1" x14ac:dyDescent="0.35">
      <c r="A88" s="6" t="s">
        <v>43</v>
      </c>
      <c r="B88" s="138"/>
      <c r="C88" s="91"/>
      <c r="D88" s="91"/>
      <c r="E88" s="1"/>
      <c r="F88" s="23"/>
      <c r="G88" s="28"/>
      <c r="H88" s="17"/>
      <c r="I88" s="7"/>
    </row>
    <row r="89" spans="1:9" s="8" customFormat="1" ht="25" customHeight="1" x14ac:dyDescent="0.3">
      <c r="A89" s="5"/>
      <c r="B89" s="138"/>
      <c r="C89" s="20"/>
      <c r="D89" s="20"/>
      <c r="E89" s="20"/>
      <c r="F89" s="21"/>
      <c r="G89" s="28"/>
      <c r="H89" s="17"/>
      <c r="I89" s="7"/>
    </row>
    <row r="90" spans="1:9" s="8" customFormat="1" ht="14" x14ac:dyDescent="0.3">
      <c r="A90" s="6"/>
      <c r="B90" s="138"/>
      <c r="C90" s="9"/>
      <c r="D90" s="9"/>
      <c r="E90" s="9"/>
      <c r="F90" s="10"/>
      <c r="G90" s="28"/>
      <c r="H90" s="17"/>
      <c r="I90" s="7"/>
    </row>
    <row r="91" spans="1:9" x14ac:dyDescent="0.35">
      <c r="A91" s="14"/>
      <c r="B91" s="136"/>
      <c r="C91" s="89"/>
      <c r="D91" s="89"/>
      <c r="E91" s="15"/>
      <c r="F91" s="16" t="s">
        <v>29</v>
      </c>
    </row>
    <row r="92" spans="1:9" ht="12" customHeight="1" x14ac:dyDescent="0.5">
      <c r="A92" s="38"/>
    </row>
    <row r="93" spans="1:9" x14ac:dyDescent="0.35">
      <c r="A93" s="2" t="s">
        <v>53</v>
      </c>
      <c r="E93" s="2" t="s">
        <v>54</v>
      </c>
      <c r="F93" s="2" t="s">
        <v>55</v>
      </c>
    </row>
    <row r="94" spans="1:9" x14ac:dyDescent="0.35">
      <c r="A94" s="86" t="s">
        <v>44</v>
      </c>
      <c r="B94" s="139"/>
      <c r="C94" s="92"/>
      <c r="D94" s="92"/>
      <c r="E94" s="37"/>
      <c r="F94" s="24"/>
    </row>
    <row r="95" spans="1:9" x14ac:dyDescent="0.35">
      <c r="A95" s="11" t="s">
        <v>45</v>
      </c>
      <c r="E95">
        <v>5000</v>
      </c>
      <c r="F95" s="12">
        <v>0</v>
      </c>
    </row>
    <row r="96" spans="1:9" x14ac:dyDescent="0.35">
      <c r="A96" s="11" t="s">
        <v>46</v>
      </c>
      <c r="E96">
        <v>0</v>
      </c>
      <c r="F96" s="12">
        <v>0</v>
      </c>
    </row>
    <row r="97" spans="1:9" x14ac:dyDescent="0.35">
      <c r="A97" s="11" t="s">
        <v>47</v>
      </c>
      <c r="E97">
        <v>135</v>
      </c>
      <c r="F97" s="12"/>
    </row>
    <row r="98" spans="1:9" x14ac:dyDescent="0.35">
      <c r="A98" s="11" t="s">
        <v>35</v>
      </c>
      <c r="E98">
        <v>2000</v>
      </c>
      <c r="F98" s="12"/>
    </row>
    <row r="99" spans="1:9" x14ac:dyDescent="0.35">
      <c r="A99" s="11" t="s">
        <v>12</v>
      </c>
      <c r="E99">
        <v>1500</v>
      </c>
      <c r="F99" s="12"/>
    </row>
    <row r="100" spans="1:9" x14ac:dyDescent="0.35">
      <c r="A100" s="11" t="s">
        <v>48</v>
      </c>
      <c r="E100">
        <v>0</v>
      </c>
      <c r="F100" s="12">
        <v>0</v>
      </c>
    </row>
    <row r="101" spans="1:9" x14ac:dyDescent="0.35">
      <c r="A101" s="11" t="s">
        <v>49</v>
      </c>
      <c r="E101">
        <v>2000</v>
      </c>
      <c r="F101" s="12"/>
    </row>
    <row r="102" spans="1:9" x14ac:dyDescent="0.35">
      <c r="A102" s="11" t="s">
        <v>51</v>
      </c>
      <c r="E102">
        <v>0</v>
      </c>
      <c r="F102" s="12">
        <v>0</v>
      </c>
    </row>
    <row r="103" spans="1:9" s="2" customFormat="1" x14ac:dyDescent="0.35">
      <c r="A103" s="39" t="s">
        <v>10</v>
      </c>
      <c r="B103" s="140"/>
      <c r="C103" s="93"/>
      <c r="D103" s="93"/>
      <c r="E103" s="2">
        <f>SUM(E95:E102)</f>
        <v>10635</v>
      </c>
      <c r="F103" s="40">
        <v>4835</v>
      </c>
      <c r="G103" s="41"/>
      <c r="H103" s="42"/>
      <c r="I103" s="43"/>
    </row>
    <row r="104" spans="1:9" x14ac:dyDescent="0.35">
      <c r="A104" s="13"/>
      <c r="B104" s="141"/>
      <c r="C104" s="94"/>
      <c r="D104" s="94"/>
      <c r="E104" s="25"/>
      <c r="F104" s="26"/>
    </row>
  </sheetData>
  <mergeCells count="4">
    <mergeCell ref="A2:F2"/>
    <mergeCell ref="A45:F45"/>
    <mergeCell ref="A3:F3"/>
    <mergeCell ref="A46:F46"/>
  </mergeCells>
  <pageMargins left="0.70866141732283472" right="0.70866141732283472" top="0.78740157480314965" bottom="0.78740157480314965" header="0.31496062992125984" footer="0.31496062992125984"/>
  <pageSetup paperSize="9" scale="92" orientation="portrait" r:id="rId1"/>
  <headerFooter>
    <oddHeader>&amp;C&amp;F</oddHeader>
    <oddFooter>&amp;LÅrsmøte 2020  Budsjett&amp;RSide &amp;P av &amp;N</oddFooter>
  </headerFooter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Aktivitetsregnskap</vt:lpstr>
      <vt:lpstr>Aktivitetsregnskap!Utskriftsområde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Anne nystuen</cp:lastModifiedBy>
  <cp:lastPrinted>2020-02-18T14:54:38Z</cp:lastPrinted>
  <dcterms:created xsi:type="dcterms:W3CDTF">2010-01-28T08:24:41Z</dcterms:created>
  <dcterms:modified xsi:type="dcterms:W3CDTF">2020-02-18T15:25:12Z</dcterms:modified>
</cp:coreProperties>
</file>